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cocstx.sharepoint.com/teams/FiscalServices-AccountingOperations/Shared Documents/Financial Reporting/Annual Report/FY25 Annual Report/Star Transparency/Debt/Uploadable FIles/"/>
    </mc:Choice>
  </mc:AlternateContent>
  <xr:revisionPtr revIDLastSave="0" documentId="8_{4A7B1F75-3E94-48EB-810A-B9BA35FE66D6}" xr6:coauthVersionLast="47" xr6:coauthVersionMax="47" xr10:uidLastSave="{00000000-0000-0000-0000-000000000000}"/>
  <bookViews>
    <workbookView xWindow="28680" yWindow="-120" windowWidth="29040" windowHeight="15720" xr2:uid="{B131A1E2-0A2A-4C69-99C8-2EECEE3D379F}"/>
  </bookViews>
  <sheets>
    <sheet name="Issue by Issue " sheetId="1" r:id="rId1"/>
    <sheet name="Population" sheetId="2" state="hidden" r:id="rId2"/>
  </sheets>
  <definedNames>
    <definedName name="_xlnm.Print_Area" localSheetId="0">'Issue by Issue '!$A$1:$E$39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D36" i="1"/>
  <c r="B33" i="1"/>
  <c r="D33" i="1"/>
  <c r="E33" i="1"/>
  <c r="E32" i="1"/>
  <c r="B29" i="1"/>
  <c r="C29" i="1"/>
  <c r="D29" i="1"/>
  <c r="E29" i="1"/>
  <c r="E18" i="1"/>
  <c r="D28" i="1"/>
  <c r="E2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18" i="1"/>
  <c r="D14" i="1"/>
  <c r="E14" i="1"/>
  <c r="C15" i="1"/>
  <c r="B15" i="1"/>
  <c r="D11" i="1"/>
  <c r="E11" i="1" s="1"/>
  <c r="D7" i="1"/>
  <c r="E7" i="1" s="1"/>
  <c r="D8" i="1"/>
  <c r="E8" i="1" s="1"/>
  <c r="D9" i="1"/>
  <c r="E9" i="1" s="1"/>
  <c r="D10" i="1"/>
  <c r="E10" i="1" s="1"/>
  <c r="D12" i="1"/>
  <c r="E12" i="1" s="1"/>
  <c r="D13" i="1"/>
  <c r="E13" i="1" s="1"/>
  <c r="D6" i="1"/>
  <c r="E6" i="1" s="1"/>
  <c r="E37" i="1"/>
  <c r="D37" i="1"/>
  <c r="C37" i="1"/>
  <c r="B37" i="1"/>
  <c r="E15" i="1" l="1"/>
  <c r="E39" i="1"/>
  <c r="C39" i="1"/>
  <c r="D15" i="1"/>
  <c r="D39" i="1" s="1"/>
  <c r="B39" i="1"/>
</calcChain>
</file>

<file path=xl/sharedStrings.xml><?xml version="1.0" encoding="utf-8"?>
<sst xmlns="http://schemas.openxmlformats.org/spreadsheetml/2006/main" count="39" uniqueCount="37">
  <si>
    <t>CITY OF COLLEGE STATION</t>
  </si>
  <si>
    <t>Outstanding Direct Debt as of September 30, 2025</t>
  </si>
  <si>
    <t>GENERAL OBLIGATION BONDS</t>
  </si>
  <si>
    <t>Governmental</t>
  </si>
  <si>
    <t>Business-type</t>
  </si>
  <si>
    <t>Principal</t>
  </si>
  <si>
    <t>Per Capita</t>
  </si>
  <si>
    <t>2013 Issue &amp; Refunding</t>
  </si>
  <si>
    <t>2014 Issue &amp; Refunding</t>
  </si>
  <si>
    <t>2016 Issue &amp; Refunding</t>
  </si>
  <si>
    <t>2017 Refunding</t>
  </si>
  <si>
    <t>2020 Refunding</t>
  </si>
  <si>
    <t>2020A Refunding</t>
  </si>
  <si>
    <t>2023 Issue</t>
  </si>
  <si>
    <t>2024 Issue &amp; Refunding</t>
  </si>
  <si>
    <t>2025 Issue</t>
  </si>
  <si>
    <t>Total General Obligation Bonds</t>
  </si>
  <si>
    <t>CERTIFICATE OF OBLIGATION BONDS</t>
  </si>
  <si>
    <t>2013 Issue</t>
  </si>
  <si>
    <t>2016 Issue</t>
  </si>
  <si>
    <t>2017 Issue</t>
  </si>
  <si>
    <t>2018 Issue</t>
  </si>
  <si>
    <t>2019 Issue</t>
  </si>
  <si>
    <t>2020 Issue</t>
  </si>
  <si>
    <t>2021 Issue</t>
  </si>
  <si>
    <t>2022 Issue</t>
  </si>
  <si>
    <t>2024 Issue</t>
  </si>
  <si>
    <t>Total Certificates of Obligation Bonds</t>
  </si>
  <si>
    <t>DIRECT LENDING</t>
  </si>
  <si>
    <t>HUD Section 108 Loan</t>
  </si>
  <si>
    <t>Total Direct Lending</t>
  </si>
  <si>
    <t>LEASE-PURCHASE / LEASE-REVENUE OBLIGATIONS</t>
  </si>
  <si>
    <t>Lease-Purchase / Lease-Revenue Obligations</t>
  </si>
  <si>
    <t>Total Lease-Purchase / Lease-Revenue Obligations</t>
  </si>
  <si>
    <t>TOTAL OUTSTANDING DEBT</t>
  </si>
  <si>
    <t>Year</t>
  </si>
  <si>
    <t>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</si>
</sst>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\ \ \ &quot;$&quot;_(* #,##0_);\ \ \ &quot;$&quot;_(* \(#,##0\);_(* &quot;-&quot;??_);_(@_)"/>
    <numFmt numFmtId="166" formatCode="\ \ \ _(* #,##0_);\ \ \ &quot;$&quot;_(* \(#,##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9" xfId="0" applyFont="1" applyBorder="1"/>
    <xf numFmtId="0" fontId="0" fillId="0" borderId="4" xfId="0" applyBorder="1"/>
    <xf numFmtId="0" fontId="3" fillId="0" borderId="4" xfId="0" applyFont="1" applyBorder="1"/>
    <xf numFmtId="0" fontId="3" fillId="0" borderId="12" xfId="0" applyFont="1" applyBorder="1"/>
    <xf numFmtId="0" fontId="3" fillId="0" borderId="10" xfId="0" applyFont="1" applyBorder="1" applyAlignment="1">
      <alignment horizontal="center"/>
    </xf>
    <xf numFmtId="164" fontId="0" fillId="0" borderId="0" xfId="1" applyNumberFormat="1" applyFont="1" applyBorder="1"/>
    <xf numFmtId="164" fontId="0" fillId="0" borderId="0" xfId="1" applyNumberFormat="1" applyFont="1"/>
    <xf numFmtId="164" fontId="0" fillId="0" borderId="5" xfId="1" applyNumberFormat="1" applyFont="1" applyBorder="1"/>
    <xf numFmtId="164" fontId="0" fillId="0" borderId="0" xfId="1" applyNumberFormat="1" applyFont="1" applyFill="1" applyBorder="1"/>
    <xf numFmtId="164" fontId="3" fillId="0" borderId="10" xfId="1" applyNumberFormat="1" applyFont="1" applyBorder="1"/>
    <xf numFmtId="164" fontId="3" fillId="0" borderId="11" xfId="1" applyNumberFormat="1" applyFont="1" applyBorder="1"/>
    <xf numFmtId="164" fontId="0" fillId="0" borderId="10" xfId="1" applyNumberFormat="1" applyFont="1" applyBorder="1"/>
    <xf numFmtId="164" fontId="0" fillId="0" borderId="11" xfId="1" applyNumberFormat="1" applyFont="1" applyBorder="1"/>
    <xf numFmtId="164" fontId="3" fillId="0" borderId="0" xfId="1" applyNumberFormat="1" applyFont="1" applyBorder="1"/>
    <xf numFmtId="164" fontId="3" fillId="0" borderId="0" xfId="1" applyNumberFormat="1" applyFont="1"/>
    <xf numFmtId="164" fontId="3" fillId="0" borderId="5" xfId="1" applyNumberFormat="1" applyFont="1" applyBorder="1"/>
    <xf numFmtId="165" fontId="3" fillId="0" borderId="13" xfId="1" applyNumberFormat="1" applyFont="1" applyBorder="1"/>
    <xf numFmtId="165" fontId="3" fillId="0" borderId="14" xfId="1" applyNumberFormat="1" applyFont="1" applyBorder="1"/>
    <xf numFmtId="165" fontId="0" fillId="0" borderId="0" xfId="1" applyNumberFormat="1" applyFont="1" applyBorder="1"/>
    <xf numFmtId="165" fontId="0" fillId="0" borderId="0" xfId="1" applyNumberFormat="1" applyFont="1"/>
    <xf numFmtId="165" fontId="0" fillId="0" borderId="5" xfId="1" applyNumberFormat="1" applyFont="1" applyBorder="1"/>
    <xf numFmtId="166" fontId="0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F2A2B-0F0F-423E-81E9-90FD17FBB292}">
  <sheetPr>
    <tabColor theme="9" tint="0.79998168889431442"/>
    <pageSetUpPr fitToPage="1"/>
  </sheetPr>
  <dimension ref="A1:E39"/>
  <sheetViews>
    <sheetView tabSelected="1" zoomScaleNormal="100" workbookViewId="0">
      <selection activeCell="E51" sqref="E51"/>
    </sheetView>
  </sheetViews>
  <sheetFormatPr defaultRowHeight="15"/>
  <cols>
    <col min="1" max="1" width="46.42578125" customWidth="1"/>
    <col min="2" max="3" width="19.28515625" customWidth="1"/>
    <col min="4" max="4" width="21.42578125" customWidth="1"/>
    <col min="5" max="5" width="14.85546875" customWidth="1"/>
  </cols>
  <sheetData>
    <row r="1" spans="1:5">
      <c r="A1" s="28" t="s">
        <v>0</v>
      </c>
      <c r="B1" s="29"/>
      <c r="C1" s="29"/>
      <c r="D1" s="29"/>
      <c r="E1" s="30"/>
    </row>
    <row r="2" spans="1:5">
      <c r="A2" s="31"/>
      <c r="B2" s="32"/>
      <c r="C2" s="32"/>
      <c r="D2" s="32"/>
      <c r="E2" s="33"/>
    </row>
    <row r="3" spans="1:5" ht="15.75" thickBot="1">
      <c r="A3" s="34" t="s">
        <v>1</v>
      </c>
      <c r="B3" s="35"/>
      <c r="C3" s="35"/>
      <c r="D3" s="35"/>
      <c r="E3" s="36"/>
    </row>
    <row r="4" spans="1:5">
      <c r="A4" s="1"/>
      <c r="B4" s="2"/>
      <c r="C4" s="2"/>
      <c r="D4" s="2"/>
      <c r="E4" s="3"/>
    </row>
    <row r="5" spans="1:5">
      <c r="A5" s="6" t="s">
        <v>2</v>
      </c>
      <c r="B5" s="10" t="s">
        <v>3</v>
      </c>
      <c r="C5" s="10" t="s">
        <v>4</v>
      </c>
      <c r="D5" s="4" t="s">
        <v>5</v>
      </c>
      <c r="E5" s="5" t="s">
        <v>6</v>
      </c>
    </row>
    <row r="6" spans="1:5">
      <c r="A6" s="7" t="s">
        <v>7</v>
      </c>
      <c r="B6" s="24">
        <v>4055000</v>
      </c>
      <c r="C6" s="25">
        <v>0</v>
      </c>
      <c r="D6" s="25">
        <f>B6+C6</f>
        <v>4055000</v>
      </c>
      <c r="E6" s="26">
        <f>D6/Population!B3</f>
        <v>30.679024021184038</v>
      </c>
    </row>
    <row r="7" spans="1:5">
      <c r="A7" s="7" t="s">
        <v>8</v>
      </c>
      <c r="B7" s="11">
        <v>7990000</v>
      </c>
      <c r="C7" s="11">
        <v>1215000</v>
      </c>
      <c r="D7" s="27">
        <f t="shared" ref="D7:D14" si="0">B7+C7</f>
        <v>9205000</v>
      </c>
      <c r="E7" s="13">
        <f>D7/Population!$B$3</f>
        <v>69.642519387176094</v>
      </c>
    </row>
    <row r="8" spans="1:5">
      <c r="A8" s="7" t="s">
        <v>9</v>
      </c>
      <c r="B8" s="11">
        <v>9665000</v>
      </c>
      <c r="C8" s="11">
        <v>5770000</v>
      </c>
      <c r="D8" s="27">
        <f t="shared" si="0"/>
        <v>15435000</v>
      </c>
      <c r="E8" s="13">
        <f>D8/Population!$B$3</f>
        <v>116.77700018914318</v>
      </c>
    </row>
    <row r="9" spans="1:5">
      <c r="A9" s="7" t="s">
        <v>10</v>
      </c>
      <c r="B9" s="14">
        <v>12445000</v>
      </c>
      <c r="C9" s="11">
        <v>6345000</v>
      </c>
      <c r="D9" s="27">
        <f t="shared" si="0"/>
        <v>18790000</v>
      </c>
      <c r="E9" s="13">
        <f>D9/Population!$B$3</f>
        <v>142.16001513145451</v>
      </c>
    </row>
    <row r="10" spans="1:5">
      <c r="A10" s="7" t="s">
        <v>11</v>
      </c>
      <c r="B10" s="11">
        <v>5595480</v>
      </c>
      <c r="C10" s="11">
        <v>3559520</v>
      </c>
      <c r="D10" s="27">
        <f t="shared" si="0"/>
        <v>9155000</v>
      </c>
      <c r="E10" s="13">
        <f>D10/Population!$B$3</f>
        <v>69.264233024399473</v>
      </c>
    </row>
    <row r="11" spans="1:5">
      <c r="A11" s="7" t="s">
        <v>12</v>
      </c>
      <c r="B11" s="11">
        <v>1370200</v>
      </c>
      <c r="C11" s="11">
        <v>6689800</v>
      </c>
      <c r="D11" s="27">
        <f t="shared" si="0"/>
        <v>8060000</v>
      </c>
      <c r="E11" s="13">
        <f>D11/Population!$B$3</f>
        <v>60.979761679591448</v>
      </c>
    </row>
    <row r="12" spans="1:5">
      <c r="A12" t="s">
        <v>13</v>
      </c>
      <c r="B12" s="12">
        <v>6010000</v>
      </c>
      <c r="C12" s="12">
        <v>0</v>
      </c>
      <c r="D12" s="27">
        <f t="shared" si="0"/>
        <v>6010000</v>
      </c>
      <c r="E12" s="13">
        <f>D12/Population!$B$3</f>
        <v>45.470020805749954</v>
      </c>
    </row>
    <row r="13" spans="1:5">
      <c r="A13" s="7" t="s">
        <v>14</v>
      </c>
      <c r="B13" s="11">
        <v>13940000</v>
      </c>
      <c r="C13" s="11">
        <v>12265000</v>
      </c>
      <c r="D13" s="27">
        <f t="shared" si="0"/>
        <v>26205000</v>
      </c>
      <c r="E13" s="13">
        <f>D13/Population!$B$3</f>
        <v>198.25988273122755</v>
      </c>
    </row>
    <row r="14" spans="1:5">
      <c r="A14" s="7" t="s">
        <v>15</v>
      </c>
      <c r="B14" s="11">
        <v>16285000</v>
      </c>
      <c r="C14" s="11">
        <v>0</v>
      </c>
      <c r="D14" s="27">
        <f t="shared" si="0"/>
        <v>16285000</v>
      </c>
      <c r="E14" s="13">
        <f>D14/Population!$B$3</f>
        <v>123.20786835634576</v>
      </c>
    </row>
    <row r="15" spans="1:5">
      <c r="A15" s="6" t="s">
        <v>16</v>
      </c>
      <c r="B15" s="15">
        <f>SUM(B6:B14)</f>
        <v>77355680</v>
      </c>
      <c r="C15" s="15">
        <f>SUM(C6:C14)</f>
        <v>35844320</v>
      </c>
      <c r="D15" s="15">
        <f>SUM(D6:D14)</f>
        <v>113200000</v>
      </c>
      <c r="E15" s="16">
        <f>SUM(E6:E14)</f>
        <v>856.44032532627205</v>
      </c>
    </row>
    <row r="16" spans="1:5">
      <c r="A16" s="7"/>
      <c r="B16" s="11"/>
      <c r="C16" s="11"/>
      <c r="D16" s="12"/>
      <c r="E16" s="13"/>
    </row>
    <row r="17" spans="1:5">
      <c r="A17" s="6" t="s">
        <v>17</v>
      </c>
      <c r="B17" s="15"/>
      <c r="C17" s="15"/>
      <c r="D17" s="17"/>
      <c r="E17" s="18"/>
    </row>
    <row r="18" spans="1:5">
      <c r="A18" s="7" t="s">
        <v>18</v>
      </c>
      <c r="B18" s="11">
        <v>0</v>
      </c>
      <c r="C18" s="11">
        <v>5035000</v>
      </c>
      <c r="D18" s="12">
        <f>B18+C18</f>
        <v>5035000</v>
      </c>
      <c r="E18" s="13">
        <f>D18/Population!$B$3</f>
        <v>38.093436731605827</v>
      </c>
    </row>
    <row r="19" spans="1:5">
      <c r="A19" s="7" t="s">
        <v>19</v>
      </c>
      <c r="B19" s="11">
        <v>9715000</v>
      </c>
      <c r="C19" s="11">
        <v>4090000</v>
      </c>
      <c r="D19" s="12">
        <f t="shared" ref="D19:D28" si="1">B19+C19</f>
        <v>13805000</v>
      </c>
      <c r="E19" s="13">
        <f>D19/Population!$B$3</f>
        <v>104.4448647626253</v>
      </c>
    </row>
    <row r="20" spans="1:5">
      <c r="A20" s="7" t="s">
        <v>20</v>
      </c>
      <c r="B20" s="11">
        <v>28905000</v>
      </c>
      <c r="C20" s="11">
        <v>8635000</v>
      </c>
      <c r="D20" s="12">
        <f t="shared" si="1"/>
        <v>37540000</v>
      </c>
      <c r="E20" s="13">
        <f>D20/Population!$B$3</f>
        <v>284.0174011726877</v>
      </c>
    </row>
    <row r="21" spans="1:5">
      <c r="A21" s="7" t="s">
        <v>21</v>
      </c>
      <c r="B21" s="11">
        <v>11440000</v>
      </c>
      <c r="C21" s="11">
        <v>14280000</v>
      </c>
      <c r="D21" s="12">
        <f t="shared" si="1"/>
        <v>25720000</v>
      </c>
      <c r="E21" s="13">
        <f>D21/Population!$B$3</f>
        <v>194.5905050122943</v>
      </c>
    </row>
    <row r="22" spans="1:5">
      <c r="A22" s="7" t="s">
        <v>22</v>
      </c>
      <c r="B22" s="11">
        <v>26335000</v>
      </c>
      <c r="C22" s="11">
        <v>28240000</v>
      </c>
      <c r="D22" s="12">
        <f t="shared" si="1"/>
        <v>54575000</v>
      </c>
      <c r="E22" s="13">
        <f>D22/Population!$B$3</f>
        <v>412.89956497068283</v>
      </c>
    </row>
    <row r="23" spans="1:5">
      <c r="A23" s="7" t="s">
        <v>23</v>
      </c>
      <c r="B23" s="11">
        <v>800000</v>
      </c>
      <c r="C23" s="11">
        <v>15790000</v>
      </c>
      <c r="D23" s="12">
        <f t="shared" si="1"/>
        <v>16590000</v>
      </c>
      <c r="E23" s="13">
        <f>D23/Population!$B$3</f>
        <v>125.51541516928314</v>
      </c>
    </row>
    <row r="24" spans="1:5">
      <c r="A24" s="7" t="s">
        <v>24</v>
      </c>
      <c r="B24" s="11">
        <v>16660000</v>
      </c>
      <c r="C24" s="11">
        <v>28390000</v>
      </c>
      <c r="D24" s="12">
        <f t="shared" si="1"/>
        <v>45050000</v>
      </c>
      <c r="E24" s="13">
        <f>D24/Population!$B$3</f>
        <v>340.83601286173632</v>
      </c>
    </row>
    <row r="25" spans="1:5">
      <c r="A25" s="7" t="s">
        <v>25</v>
      </c>
      <c r="B25" s="11">
        <v>35050000</v>
      </c>
      <c r="C25" s="11">
        <v>25665000</v>
      </c>
      <c r="D25" s="12">
        <f t="shared" si="1"/>
        <v>60715000</v>
      </c>
      <c r="E25" s="13">
        <f>D25/Population!$B$3</f>
        <v>459.353130319652</v>
      </c>
    </row>
    <row r="26" spans="1:5">
      <c r="A26" s="7" t="s">
        <v>13</v>
      </c>
      <c r="B26" s="11">
        <v>5005000</v>
      </c>
      <c r="C26" s="11">
        <v>17980000</v>
      </c>
      <c r="D26" s="12">
        <f t="shared" si="1"/>
        <v>22985000</v>
      </c>
      <c r="E26" s="13">
        <f>D26/Population!$B$3</f>
        <v>173.89824096841309</v>
      </c>
    </row>
    <row r="27" spans="1:5">
      <c r="A27" s="7" t="s">
        <v>26</v>
      </c>
      <c r="B27" s="11">
        <v>19860000</v>
      </c>
      <c r="C27" s="11">
        <v>14955000</v>
      </c>
      <c r="D27" s="12">
        <f t="shared" si="1"/>
        <v>34815000</v>
      </c>
      <c r="E27" s="13">
        <f>D27/Population!$B$3</f>
        <v>263.40079440136185</v>
      </c>
    </row>
    <row r="28" spans="1:5">
      <c r="A28" s="7" t="s">
        <v>15</v>
      </c>
      <c r="B28" s="11">
        <v>3790000</v>
      </c>
      <c r="C28" s="11">
        <v>12770000</v>
      </c>
      <c r="D28" s="12">
        <f t="shared" si="1"/>
        <v>16560000</v>
      </c>
      <c r="E28" s="13">
        <f>D28/Population!$B$3</f>
        <v>125.28844335161718</v>
      </c>
    </row>
    <row r="29" spans="1:5">
      <c r="A29" s="6" t="s">
        <v>27</v>
      </c>
      <c r="B29" s="15">
        <f>SUM(B18:B28)</f>
        <v>157560000</v>
      </c>
      <c r="C29" s="15">
        <f>SUM(C18:C28)</f>
        <v>175830000</v>
      </c>
      <c r="D29" s="15">
        <f>SUM(D18:D28)</f>
        <v>333390000</v>
      </c>
      <c r="E29" s="16">
        <f>SUM(E18:E28)</f>
        <v>2522.3378097219597</v>
      </c>
    </row>
    <row r="30" spans="1:5">
      <c r="A30" s="8"/>
      <c r="B30" s="19"/>
      <c r="C30" s="19"/>
      <c r="D30" s="20"/>
      <c r="E30" s="21"/>
    </row>
    <row r="31" spans="1:5">
      <c r="A31" s="6" t="s">
        <v>28</v>
      </c>
      <c r="B31" s="15"/>
      <c r="C31" s="15"/>
      <c r="D31" s="17"/>
      <c r="E31" s="18"/>
    </row>
    <row r="32" spans="1:5">
      <c r="A32" s="7" t="s">
        <v>29</v>
      </c>
      <c r="B32" s="11">
        <v>2597000</v>
      </c>
      <c r="C32" s="11">
        <v>0</v>
      </c>
      <c r="D32" s="12">
        <v>2597000</v>
      </c>
      <c r="E32" s="13">
        <f>D32/Population!B3</f>
        <v>19.648193682617741</v>
      </c>
    </row>
    <row r="33" spans="1:5">
      <c r="A33" s="6" t="s">
        <v>30</v>
      </c>
      <c r="B33" s="15">
        <f>B32</f>
        <v>2597000</v>
      </c>
      <c r="C33" s="15">
        <v>0</v>
      </c>
      <c r="D33" s="15">
        <f>D32</f>
        <v>2597000</v>
      </c>
      <c r="E33" s="16">
        <f>E32</f>
        <v>19.648193682617741</v>
      </c>
    </row>
    <row r="34" spans="1:5">
      <c r="A34" s="8"/>
      <c r="B34" s="19"/>
      <c r="C34" s="19"/>
      <c r="D34" s="20"/>
      <c r="E34" s="21"/>
    </row>
    <row r="35" spans="1:5">
      <c r="A35" s="6" t="s">
        <v>31</v>
      </c>
      <c r="B35" s="15"/>
      <c r="C35" s="15"/>
      <c r="D35" s="17"/>
      <c r="E35" s="18"/>
    </row>
    <row r="36" spans="1:5">
      <c r="A36" s="7" t="s">
        <v>32</v>
      </c>
      <c r="B36" s="11">
        <v>182803</v>
      </c>
      <c r="C36" s="11">
        <v>176656</v>
      </c>
      <c r="D36" s="12">
        <f>B36+C36</f>
        <v>359459</v>
      </c>
      <c r="E36" s="13">
        <f>D36/Population!B3</f>
        <v>2.7195687535464348</v>
      </c>
    </row>
    <row r="37" spans="1:5">
      <c r="A37" s="6" t="s">
        <v>33</v>
      </c>
      <c r="B37" s="15">
        <f>B36</f>
        <v>182803</v>
      </c>
      <c r="C37" s="15">
        <f>C36</f>
        <v>176656</v>
      </c>
      <c r="D37" s="15">
        <f>D36</f>
        <v>359459</v>
      </c>
      <c r="E37" s="16">
        <f>E36</f>
        <v>2.7195687535464348</v>
      </c>
    </row>
    <row r="38" spans="1:5">
      <c r="A38" s="7"/>
      <c r="B38" s="11"/>
      <c r="C38" s="11"/>
      <c r="D38" s="12"/>
      <c r="E38" s="13"/>
    </row>
    <row r="39" spans="1:5" ht="15.75" thickBot="1">
      <c r="A39" s="9" t="s">
        <v>34</v>
      </c>
      <c r="B39" s="22">
        <f>B15+B29+B33+B37</f>
        <v>237695483</v>
      </c>
      <c r="C39" s="22">
        <f>C15+C29+C33+C37</f>
        <v>211850976</v>
      </c>
      <c r="D39" s="22">
        <f>D15+D29+D33+D37</f>
        <v>449546459</v>
      </c>
      <c r="E39" s="23">
        <f>E15+E29+E33+E37</f>
        <v>3401.1458974843958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8AAFA-BC63-4D7C-BD8C-B1331EC23CF3}">
  <dimension ref="A2:B3"/>
  <sheetViews>
    <sheetView workbookViewId="0">
      <selection activeCell="B4" sqref="B4"/>
    </sheetView>
  </sheetViews>
  <sheetFormatPr defaultRowHeight="15"/>
  <sheetData>
    <row r="2" spans="1:2">
      <c r="A2" t="s">
        <v>35</v>
      </c>
      <c r="B2" t="s">
        <v>36</v>
      </c>
    </row>
    <row r="3" spans="1:2">
      <c r="A3">
        <v>2025</v>
      </c>
      <c r="B3">
        <v>132175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d56489-a930-4c67-a376-a8a7eb416f16">
      <Terms xmlns="http://schemas.microsoft.com/office/infopath/2007/PartnerControls"/>
    </lcf76f155ced4ddcb4097134ff3c332f>
    <TaxCatchAll xmlns="bf80a19f-bd02-4c0f-b515-5846e911409c" xsi:nil="true"/>
    <EffectiveDate xmlns="83d56489-a930-4c67-a376-a8a7eb416f16" xsi:nil="true"/>
    <DocumentOwner xmlns="83d56489-a930-4c67-a376-a8a7eb416f16">
      <UserInfo>
        <DisplayName/>
        <AccountId xsi:nil="true"/>
        <AccountType/>
      </UserInfo>
    </DocumentOwner>
    <DocumentID xmlns="83d56489-a930-4c67-a376-a8a7eb416f16"/>
    <UpdateBy xmlns="83d56489-a930-4c67-a376-a8a7eb416f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AE5504A814F04D807313083AC25604" ma:contentTypeVersion="16" ma:contentTypeDescription="Create a new document." ma:contentTypeScope="" ma:versionID="e8c5788aa73bf627abffda59e072cc60">
  <xsd:schema xmlns:xsd="http://www.w3.org/2001/XMLSchema" xmlns:xs="http://www.w3.org/2001/XMLSchema" xmlns:p="http://schemas.microsoft.com/office/2006/metadata/properties" xmlns:ns2="83d56489-a930-4c67-a376-a8a7eb416f16" xmlns:ns3="bf80a19f-bd02-4c0f-b515-5846e911409c" targetNamespace="http://schemas.microsoft.com/office/2006/metadata/properties" ma:root="true" ma:fieldsID="8fbf5dc6edf2abd6e15d721e02642d0a" ns2:_="" ns3:_="">
    <xsd:import namespace="83d56489-a930-4c67-a376-a8a7eb416f16"/>
    <xsd:import namespace="bf80a19f-bd02-4c0f-b515-5846e91140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EffectiveDate" minOccurs="0"/>
                <xsd:element ref="ns2:DocumentOwner" minOccurs="0"/>
                <xsd:element ref="ns2:DocumentID" minOccurs="0"/>
                <xsd:element ref="ns2:Update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56489-a930-4c67-a376-a8a7eb416f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0e71602-5a44-40d1-b6b9-3305a7c2c1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EffectiveDate" ma:index="20" nillable="true" ma:displayName="Effective Date" ma:format="DateOnly" ma:internalName="EffectiveDate">
      <xsd:simpleType>
        <xsd:restriction base="dms:DateTime"/>
      </xsd:simpleType>
    </xsd:element>
    <xsd:element name="DocumentOwner" ma:index="21" nillable="true" ma:displayName="Document Owner" ma:format="Dropdown" ma:list="UserInfo" ma:SharePointGroup="0" ma:internalName="Docum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ID" ma:index="22" nillable="true" ma:displayName="Document ID" ma:format="Dropdown" ma:internalName="DocumentID">
      <xsd:simpleType>
        <xsd:restriction base="dms:Text">
          <xsd:maxLength value="255"/>
        </xsd:restriction>
      </xsd:simpleType>
    </xsd:element>
    <xsd:element name="UpdateBy" ma:index="23" nillable="true" ma:displayName="Update By" ma:format="DateOnly" ma:indexed="true" ma:internalName="UpdateBy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0a19f-bd02-4c0f-b515-5846e911409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d9b68d7-b34a-4942-92f5-ab44399211d5}" ma:internalName="TaxCatchAll" ma:showField="CatchAllData" ma:web="bf80a19f-bd02-4c0f-b515-5846e9114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BB4A79-B21A-4B17-96F7-CDC31E3CDDB2}"/>
</file>

<file path=customXml/itemProps2.xml><?xml version="1.0" encoding="utf-8"?>
<ds:datastoreItem xmlns:ds="http://schemas.openxmlformats.org/officeDocument/2006/customXml" ds:itemID="{6A73081A-76B6-48F3-B623-E68320842AA1}"/>
</file>

<file path=customXml/itemProps3.xml><?xml version="1.0" encoding="utf-8"?>
<ds:datastoreItem xmlns:ds="http://schemas.openxmlformats.org/officeDocument/2006/customXml" ds:itemID="{28434C5B-0ABB-4F12-A62A-6A0C6EF86E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City of College Station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Teryn McGinness</dc:creator>
  <cp:keywords/>
  <dc:description/>
  <cp:lastModifiedBy/>
  <cp:revision/>
  <dcterms:created xsi:type="dcterms:W3CDTF">2025-03-07T21:18:34Z</dcterms:created>
  <dcterms:modified xsi:type="dcterms:W3CDTF">2026-04-23T18:21:43Z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0x010100BAAE5504A814F04D807313083AC25604</vt:lpwstr>
  </property>
  <property fmtid="{D5CDD505-2E9C-101B-9397-08002B2CF9AE}" pid="3" name="MediaServiceImageTags">
    <vt:lpwstr/>
  </property>
</Properties>
</file>