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cstx.sharepoint.com/teams/FiscalServices-AccountingOperations/Shared Documents/Financial Reporting/Annual Report/FY24 Annual Report/Star Transparency Award/Traditional Finances/"/>
    </mc:Choice>
  </mc:AlternateContent>
  <xr:revisionPtr revIDLastSave="156" documentId="8_{343846E2-D490-40E3-8E01-44FB896A1F23}" xr6:coauthVersionLast="47" xr6:coauthVersionMax="47" xr10:uidLastSave="{4D43D0BF-1794-426E-8368-04A7DFED1498}"/>
  <bookViews>
    <workbookView xWindow="4155" yWindow="2310" windowWidth="21630" windowHeight="11250" activeTab="1" xr2:uid="{00000000-000D-0000-FFFF-FFFF00000000}"/>
  </bookViews>
  <sheets>
    <sheet name="Rev &amp; Exp Calculation" sheetId="5" r:id="rId1"/>
    <sheet name="Rev &amp; Exp Data" sheetId="8" r:id="rId2"/>
    <sheet name="Rev &amp; Exp Chart" sheetId="9" r:id="rId3"/>
    <sheet name="Property Tax Data" sheetId="6" r:id="rId4"/>
    <sheet name="Property Tax Chart" sheetId="7" r:id="rId5"/>
  </sheets>
  <definedNames>
    <definedName name="_xlnm.Print_Area" localSheetId="0">'Rev &amp; Exp Calculation'!$A$1:$F$41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8" l="1"/>
  <c r="B7" i="8"/>
  <c r="C8" i="8"/>
  <c r="B8" i="8"/>
  <c r="G34" i="5" l="1"/>
  <c r="G38" i="5" s="1"/>
  <c r="F38" i="5"/>
  <c r="F37" i="5"/>
  <c r="D37" i="5"/>
  <c r="G37" i="5"/>
  <c r="B44" i="5" a="1"/>
  <c r="B44" i="5" s="1"/>
  <c r="B24" i="5" l="1"/>
  <c r="C23" i="5"/>
  <c r="C22" i="5"/>
  <c r="C16" i="5"/>
  <c r="C15" i="5"/>
  <c r="C14" i="5"/>
  <c r="B11" i="5"/>
  <c r="C11" i="5" s="1"/>
  <c r="C10" i="5"/>
  <c r="C9" i="5"/>
  <c r="C8" i="5"/>
  <c r="C7" i="5"/>
  <c r="C6" i="5"/>
  <c r="C24" i="5" l="1"/>
  <c r="B17" i="5"/>
  <c r="C17" i="5" s="1"/>
  <c r="C19" i="5" s="1"/>
  <c r="B19" i="5" l="1"/>
  <c r="C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tc={B3F9FFAA-7AE1-4481-871D-69CF09960C9E}</author>
  </authors>
  <commentList>
    <comment ref="B29" authorId="0" shapeId="0" xr:uid="{B3F9FFAA-7AE1-4481-871D-69CF09960C9E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 up or down for the .5?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<sst xmlns="http://schemas.openxmlformats.org/spreadsheetml/2006/main" count="54" uniqueCount="48">
  <si>
    <t>Fiscal Year</t>
  </si>
  <si>
    <t>Revenues Per Capita</t>
  </si>
  <si>
    <t>Expenditures Per Capita</t>
  </si>
  <si>
    <t>Per Capita</t>
  </si>
  <si>
    <t>Revenues and Transfers:</t>
  </si>
  <si>
    <t>Governmental Activities:</t>
  </si>
  <si>
    <t xml:space="preserve">     Ad valorem tax</t>
  </si>
  <si>
    <t xml:space="preserve">     Sales tax</t>
  </si>
  <si>
    <t xml:space="preserve">     Program revenue</t>
  </si>
  <si>
    <t xml:space="preserve">     Other revenues</t>
  </si>
  <si>
    <t xml:space="preserve">     Transfers</t>
  </si>
  <si>
    <t>Total Governmental Activities</t>
  </si>
  <si>
    <t>Business-type Activities:</t>
  </si>
  <si>
    <t xml:space="preserve">     Program revenues</t>
  </si>
  <si>
    <t>Total Business-type Activities</t>
  </si>
  <si>
    <t>Total Revenues</t>
  </si>
  <si>
    <t>Expenses:</t>
  </si>
  <si>
    <t xml:space="preserve">     Governmental Activities</t>
  </si>
  <si>
    <t xml:space="preserve">     Business-type Activities</t>
  </si>
  <si>
    <t>Total Expenses</t>
  </si>
  <si>
    <t>Change in Net Position</t>
  </si>
  <si>
    <t>Other Information:</t>
  </si>
  <si>
    <t>Total Population</t>
  </si>
  <si>
    <t>Total Revenue</t>
  </si>
  <si>
    <t>Total Expenditures</t>
  </si>
  <si>
    <t>Property Tax Rate per $100 Valuation</t>
  </si>
  <si>
    <t>Comes from annual report introduction</t>
  </si>
  <si>
    <t>Statement of Activities- General Revenues- Property Taxes</t>
  </si>
  <si>
    <t>Statement of Activities- General Revenues- Sales Taxes</t>
  </si>
  <si>
    <t>Statement of Activities- Total Government Activities- Program Revenues -Charges for Services/Operating Grants and Contributions/ Capital Grants and Contributions</t>
  </si>
  <si>
    <t>Statement of Activities- General Revenues- Hotel Taxes/ Franchise Taxes/ Unrestricted Investment Earnings</t>
  </si>
  <si>
    <t>Comes from the budget book- Does not include non benefitted or part-time employees</t>
  </si>
  <si>
    <t>Statement of Activites- Expenses- Total Government Activites</t>
  </si>
  <si>
    <t>Statement of Activites- Expenses- Total Business-Type Activities</t>
  </si>
  <si>
    <t>MD&amp;A Governmental Activities- Transfers net</t>
  </si>
  <si>
    <t>Changes in Net Position-Total Business-Type Activities Program Revenue</t>
  </si>
  <si>
    <t xml:space="preserve">Statement of Revenues, Expenses, and Changes in Net Position-Proprietary Funds- /Total Enterprise Funds - Investment Income </t>
  </si>
  <si>
    <t>Same As Transfers from above in MD&amp;A</t>
  </si>
  <si>
    <t>MD&amp;A-Total - Increase in net position before transfers</t>
  </si>
  <si>
    <t>Comes from MD&amp;A Total, Total Revenues</t>
  </si>
  <si>
    <t>Comes from MD&amp;A Total, Total Expenses</t>
  </si>
  <si>
    <t>(Only need 5 years)</t>
  </si>
  <si>
    <t>Total Revenue / Population</t>
  </si>
  <si>
    <t>Total Expenditures / Population</t>
  </si>
  <si>
    <t>FY24 Population</t>
  </si>
  <si>
    <t>Fiscal Year 2024</t>
  </si>
  <si>
    <t>Fiscal Year 2024 Budgeted full-time equivalent positions</t>
  </si>
  <si>
    <t>2023-2024 budget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</si>
</sst>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0000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wrapText="1"/>
    </xf>
    <xf numFmtId="4" fontId="1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0" xfId="0" applyNumberFormat="1"/>
    <xf numFmtId="165" fontId="0" fillId="0" borderId="0" xfId="1" applyNumberFormat="1" applyFont="1"/>
    <xf numFmtId="165" fontId="2" fillId="0" borderId="0" xfId="1" applyNumberFormat="1" applyFont="1"/>
    <xf numFmtId="0" fontId="0" fillId="2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microsoft.com/office/2017/10/relationships/person" Target="persons/person.xml"/><Relationship Id="rId4" Type="http://schemas.openxmlformats.org/officeDocument/2006/relationships/worksheet" Target="worksheets/sheet3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City of College Station Revenues and Expenditures per Capita, Fiscal Year 2020-2024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04646148654166"/>
          <c:y val="0.12748324365252001"/>
          <c:w val="0.70409402018476819"/>
          <c:h val="0.77449373550371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'Rev &amp; Exp Data'!$B$1</c:f>
              <c:strCache>
                <c:ptCount val="1"/>
                <c:pt idx="0">
                  <c:v>Revenues Per Capita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2"/>
                      <c:pt idx="0">
                        <c:v>2018</c:v>
                      </c:pt>
                      <c:pt idx="1">
                        <c:v>2019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'Rev &amp; Exp Data'!$B$2:$B$8</c15:sqref>
                  </c15:fullRef>
                </c:ext>
              </c:extLst>
              <c:f>'Rev &amp; Exp Data'!$B$4:$B$8</c:f>
              <c:numCache>
                <c:formatCode>_("$"* #,##0_);_("$"* \(#,##0\);_("$"* "-"??_);_(@_)</c:formatCode>
                <c:ptCount val="5"/>
                <c:pt idx="0">
                  <c:v>2398</c:v>
                </c:pt>
                <c:pt idx="1">
                  <c:v>2396.52</c:v>
                </c:pt>
                <c:pt idx="2">
                  <c:v>2821.95</c:v>
                </c:pt>
                <c:pt idx="3">
                  <c:v>2918.1283749283184</c:v>
                </c:pt>
                <c:pt idx="4">
                  <c:v>3088.615793206593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93-464E-83DE-88E5F3D52E38}"/>
            </c:ext>
          </c:extLst>
        </c:ser>
        <c:ser>
          <c:idx val="2"/>
          <c:order val="2"/>
          <c:tx>
            <c:strRef>
              <c:f>'Rev &amp; Exp Data'!$C$1</c:f>
              <c:strCache>
                <c:ptCount val="1"/>
                <c:pt idx="0">
                  <c:v>Expenditures Per Capita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2"/>
                      <c:pt idx="0">
                        <c:v>2018</c:v>
                      </c:pt>
                      <c:pt idx="1">
                        <c:v>2019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'Rev &amp; Exp Data'!$C$2:$C$8</c15:sqref>
                  </c15:fullRef>
                </c:ext>
              </c:extLst>
              <c:f>'Rev &amp; Exp Data'!$C$4:$C$8</c:f>
              <c:numCache>
                <c:formatCode>_("$"* #,##0_);_("$"* \(#,##0\);_("$"* "-"??_);_(@_)</c:formatCode>
                <c:ptCount val="5"/>
                <c:pt idx="0">
                  <c:v>1925</c:v>
                </c:pt>
                <c:pt idx="1">
                  <c:v>2343.2199999999998</c:v>
                </c:pt>
                <c:pt idx="2">
                  <c:v>2121.12</c:v>
                </c:pt>
                <c:pt idx="3">
                  <c:v>2274.3011099851533</c:v>
                </c:pt>
                <c:pt idx="4">
                  <c:v>2548.188784556794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40-4C35-A4F8-8144327837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547240"/>
        <c:axId val="179548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'Rev &amp; Exp Data'!$A$1</c15:sqref>
                        </c15:formulaRef>
                      </c:ext>
                    </c:extLst>
                    <c:strCache>
                      <c:ptCount val="1"/>
                      <c:pt idx="0">
                        <c:v>Fiscal 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2"/>
                            <c:pt idx="0">
                              <c:v>2018</c:v>
                            </c:pt>
                            <c:pt idx="1">
                              <c:v>2019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'Rev &amp; Exp Data'!$A$2:$A$8</c15:sqref>
                        </c15:fullRef>
                        <c15:formulaRef>
                          <c15:sqref>'Rev &amp; Exp Data'!$A$4:$A$8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E93-464E-83DE-88E5F3D52E38}"/>
                  </c:ext>
                </c:extLst>
              </c15:ser>
            </c15:filteredBarSeries>
          </c:ext>
        </c:extLst>
      </c:barChart>
      <c:catAx>
        <c:axId val="179547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Fiscal Year</a:t>
                </a:r>
                <a:endParaRPr lang="en-US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48024"/>
        <c:crosses val="autoZero"/>
        <c:auto val="1"/>
        <c:lblAlgn val="ctr"/>
        <c:lblOffset val="100"/>
        <c:noMultiLvlLbl val="0"/>
      </c:catAx>
      <c:valAx>
        <c:axId val="17954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Revenues and Expenditures per Capita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17710211799919E-2"/>
              <c:y val="0.311088536686186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472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City of College Station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Property Tax Rate per $100 Valuation, Fiscal 2020-2024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9272396198288558"/>
          <c:y val="1.213114821954703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'Property Tax Data'!$B$1</c:f>
              <c:strCache>
                <c:ptCount val="1"/>
                <c:pt idx="0">
                  <c:v>Property Tax Rate per $100 Valuation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668528016160457E-3"/>
                  <c:y val="2.0713491711566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E6-464C-9D87-3D7EA648BE21}"/>
                </c:ext>
              </c:extLst>
            </c:dLbl>
            <c:dLbl>
              <c:idx val="1"/>
              <c:layout>
                <c:manualLayout>
                  <c:x val="0"/>
                  <c:y val="4.0437160731823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E6-464C-9D87-3D7EA648BE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'Property Tax Data'!$A$2:$A$8</c15:sqref>
                  </c15:fullRef>
                </c:ext>
              </c:extLst>
              <c:f>('Property Tax Data'!$A$2,'Property Tax Data'!$A$4:$A$8)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'Property Tax Data'!$B$2:$B$8</c15:sqref>
                  </c15:fullRef>
                </c:ext>
              </c:extLst>
              <c:f>('Property Tax Data'!$B$2,'Property Tax Data'!$B$4:$B$8)</c:f>
              <c:numCache>
                <c:formatCode>"$"#,##0.000000</c:formatCode>
                <c:ptCount val="5"/>
                <c:pt idx="0">
                  <c:v>0.53461800000000004</c:v>
                </c:pt>
                <c:pt idx="1">
                  <c:v>0.53461800000000004</c:v>
                </c:pt>
                <c:pt idx="2">
                  <c:v>0.524613</c:v>
                </c:pt>
                <c:pt idx="3">
                  <c:v>0.51308600000000004</c:v>
                </c:pt>
                <c:pt idx="4">
                  <c:v>0.51308600000000004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E6-464C-9D87-3D7EA648B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48808"/>
        <c:axId val="179549592"/>
      </c:barChart>
      <c:catAx>
        <c:axId val="179548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Fiscal Year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4545150436087583"/>
              <c:y val="0.955625317028402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79549592"/>
        <c:crosses val="autoZero"/>
        <c:auto val="1"/>
        <c:lblAlgn val="ctr"/>
        <c:lblOffset val="100"/>
        <c:noMultiLvlLbl val="0"/>
      </c:catAx>
      <c:valAx>
        <c:axId val="179549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  <a:latin typeface="+mn-lt"/>
                  </a:rPr>
                  <a:t>Property Tax Rate per $100 Valuation</a:t>
                </a:r>
                <a:endParaRPr lang="en-US" sz="1100">
                  <a:effectLst/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1719745810709956E-2"/>
              <c:y val="0.33463282213223233"/>
            </c:manualLayout>
          </c:layout>
          <c:overlay val="0"/>
        </c:title>
        <c:numFmt formatCode="&quot;$&quot;#,##0.000000" sourceLinked="1"/>
        <c:majorTickMark val="out"/>
        <c:minorTickMark val="none"/>
        <c:tickLblPos val="nextTo"/>
        <c:crossAx val="179548808"/>
        <c:crosses val="autoZero"/>
        <c:crossBetween val="between"/>
      </c:valAx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00B050"/>
  </sheetPr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B050"/>
  </sheetPr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323850</xdr:rowOff>
    </xdr:from>
    <xdr:to>
      <xdr:col>17</xdr:col>
      <xdr:colOff>303500</xdr:colOff>
      <xdr:row>10</xdr:row>
      <xdr:rowOff>186876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2A184D-93D7-5CE6-0804-2F38FC6AD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7150" y="323850"/>
          <a:ext cx="6980525" cy="214902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22</xdr:col>
      <xdr:colOff>473273</xdr:colOff>
      <xdr:row>29</xdr:row>
      <xdr:rowOff>122178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A76E42-6596-B995-89C4-265FA311D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8175" y="3048000"/>
          <a:ext cx="9617273" cy="2979678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31</xdr:row>
      <xdr:rowOff>38100</xdr:rowOff>
    </xdr:from>
    <xdr:to>
      <xdr:col>18</xdr:col>
      <xdr:colOff>320593</xdr:colOff>
      <xdr:row>41</xdr:row>
      <xdr:rowOff>45886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EB6D5E-7689-2A4D-561C-560C79CA3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95875" y="6324600"/>
          <a:ext cx="6378493" cy="19127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chael Bounds" id="{FF96FEE6-2B16-480D-9D10-8F74C173C45C}" userId="S::rbounds@cstx.gov::fe40d0c6-70de-45b0-9ceb-0b61214e91c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9" dT="2025-03-06T15:04:14.52" personId="{FF96FEE6-2B16-480D-9D10-8F74C173C45C}" id="{B3F9FFAA-7AE1-4481-871D-69CF09960C9E}">
    <text>Round up or down for the .5?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44"/>
  <sheetViews>
    <sheetView topLeftCell="A8" zoomScale="90" zoomScaleNormal="90" workbookViewId="0">
      <selection activeCell="G12" sqref="G12"/>
    </sheetView>
  </sheetViews>
  <sheetFormatPr defaultRowHeight="15" x14ac:dyDescent="0.25"/>
  <cols>
    <col min="1" max="1" width="27.85546875" bestFit="1" customWidth="1"/>
    <col min="2" max="2" width="14.7109375" bestFit="1" customWidth="1"/>
    <col min="3" max="3" width="12.7109375" bestFit="1" customWidth="1"/>
    <col min="4" max="4" width="15.85546875" customWidth="1"/>
    <col min="5" max="6" width="13.28515625" bestFit="1" customWidth="1"/>
    <col min="7" max="7" width="13.28515625" customWidth="1"/>
    <col min="10" max="10" width="150.5703125" bestFit="1" customWidth="1"/>
  </cols>
  <sheetData>
    <row r="1" spans="1:10" x14ac:dyDescent="0.25">
      <c r="D1" t="s">
        <v>44</v>
      </c>
      <c r="E1" s="7">
        <v>129714</v>
      </c>
      <c r="J1" t="s">
        <v>26</v>
      </c>
    </row>
    <row r="3" spans="1:10" ht="31.5" customHeight="1" x14ac:dyDescent="0.25">
      <c r="B3" s="8" t="s">
        <v>45</v>
      </c>
      <c r="C3" s="5" t="s">
        <v>3</v>
      </c>
    </row>
    <row r="4" spans="1:10" x14ac:dyDescent="0.25">
      <c r="A4" t="s">
        <v>4</v>
      </c>
    </row>
    <row r="5" spans="1:10" x14ac:dyDescent="0.25">
      <c r="A5" t="s">
        <v>5</v>
      </c>
    </row>
    <row r="6" spans="1:10" x14ac:dyDescent="0.25">
      <c r="A6" t="s">
        <v>6</v>
      </c>
      <c r="B6" s="2">
        <v>70753123</v>
      </c>
      <c r="C6" s="10">
        <f t="shared" ref="C6:C11" si="0">B6/$E$1</f>
        <v>545.45479285196666</v>
      </c>
      <c r="J6" t="s">
        <v>27</v>
      </c>
    </row>
    <row r="7" spans="1:10" x14ac:dyDescent="0.25">
      <c r="A7" t="s">
        <v>7</v>
      </c>
      <c r="B7" s="2">
        <v>41857656</v>
      </c>
      <c r="C7" s="10">
        <f t="shared" si="0"/>
        <v>322.69189139183123</v>
      </c>
      <c r="J7" t="s">
        <v>28</v>
      </c>
    </row>
    <row r="8" spans="1:10" x14ac:dyDescent="0.25">
      <c r="A8" t="s">
        <v>8</v>
      </c>
      <c r="B8" s="2">
        <v>44257572</v>
      </c>
      <c r="C8" s="10">
        <f t="shared" si="0"/>
        <v>341.19348721032424</v>
      </c>
      <c r="J8" t="s">
        <v>29</v>
      </c>
    </row>
    <row r="9" spans="1:10" x14ac:dyDescent="0.25">
      <c r="A9" t="s">
        <v>9</v>
      </c>
      <c r="B9" s="2">
        <v>24355261</v>
      </c>
      <c r="C9" s="10">
        <f t="shared" si="0"/>
        <v>187.76123625822964</v>
      </c>
      <c r="J9" t="s">
        <v>30</v>
      </c>
    </row>
    <row r="10" spans="1:10" x14ac:dyDescent="0.25">
      <c r="A10" t="s">
        <v>10</v>
      </c>
      <c r="B10" s="2">
        <v>15739089</v>
      </c>
      <c r="C10" s="10">
        <f t="shared" si="0"/>
        <v>121.33685646884685</v>
      </c>
      <c r="J10" t="s">
        <v>34</v>
      </c>
    </row>
    <row r="11" spans="1:10" x14ac:dyDescent="0.25">
      <c r="A11" t="s">
        <v>11</v>
      </c>
      <c r="B11" s="2">
        <f>SUM(B6:B10)</f>
        <v>196962701</v>
      </c>
      <c r="C11" s="10">
        <f t="shared" si="0"/>
        <v>1518.4382641811987</v>
      </c>
    </row>
    <row r="12" spans="1:10" x14ac:dyDescent="0.25">
      <c r="B12" s="2"/>
      <c r="C12" s="10"/>
    </row>
    <row r="13" spans="1:10" x14ac:dyDescent="0.25">
      <c r="A13" t="s">
        <v>12</v>
      </c>
      <c r="B13" s="2"/>
      <c r="C13" s="10"/>
    </row>
    <row r="14" spans="1:10" x14ac:dyDescent="0.25">
      <c r="A14" t="s">
        <v>13</v>
      </c>
      <c r="B14" s="2">
        <v>207793007</v>
      </c>
      <c r="C14" s="10">
        <f>B14/$E$1</f>
        <v>1601.931996546248</v>
      </c>
      <c r="J14" t="s">
        <v>35</v>
      </c>
    </row>
    <row r="15" spans="1:10" x14ac:dyDescent="0.25">
      <c r="A15" t="s">
        <v>9</v>
      </c>
      <c r="B15" s="2">
        <v>8599143</v>
      </c>
      <c r="C15" s="10">
        <f>B15/$E$1</f>
        <v>66.293098663212916</v>
      </c>
      <c r="J15" t="s">
        <v>36</v>
      </c>
    </row>
    <row r="16" spans="1:10" x14ac:dyDescent="0.25">
      <c r="A16" t="s">
        <v>10</v>
      </c>
      <c r="B16" s="2">
        <v>-15739089</v>
      </c>
      <c r="C16" s="10">
        <f>B16/$E$1</f>
        <v>-121.33685646884685</v>
      </c>
      <c r="J16" t="s">
        <v>37</v>
      </c>
    </row>
    <row r="17" spans="1:10" x14ac:dyDescent="0.25">
      <c r="A17" t="s">
        <v>14</v>
      </c>
      <c r="B17" s="2">
        <f>SUM(B14:B16)</f>
        <v>200653061</v>
      </c>
      <c r="C17" s="10">
        <f>B17/$E$1</f>
        <v>1546.888238740614</v>
      </c>
    </row>
    <row r="18" spans="1:10" x14ac:dyDescent="0.25">
      <c r="B18" s="2"/>
      <c r="C18" s="10"/>
    </row>
    <row r="19" spans="1:10" x14ac:dyDescent="0.25">
      <c r="A19" t="s">
        <v>15</v>
      </c>
      <c r="B19" s="2">
        <f>+B11+B17</f>
        <v>397615762</v>
      </c>
      <c r="C19" s="10">
        <f>+C11+C17</f>
        <v>3065.3265029218128</v>
      </c>
    </row>
    <row r="20" spans="1:10" x14ac:dyDescent="0.25">
      <c r="B20" s="2"/>
      <c r="C20" s="10"/>
    </row>
    <row r="21" spans="1:10" x14ac:dyDescent="0.25">
      <c r="A21" t="s">
        <v>16</v>
      </c>
      <c r="B21" s="2"/>
      <c r="C21" s="10"/>
    </row>
    <row r="22" spans="1:10" x14ac:dyDescent="0.25">
      <c r="A22" t="s">
        <v>17</v>
      </c>
      <c r="B22" s="2">
        <v>154840657</v>
      </c>
      <c r="C22" s="10">
        <f>B22/$E$1</f>
        <v>1193.7081348196803</v>
      </c>
      <c r="J22" t="s">
        <v>32</v>
      </c>
    </row>
    <row r="23" spans="1:10" x14ac:dyDescent="0.25">
      <c r="A23" t="s">
        <v>18</v>
      </c>
      <c r="B23" s="2">
        <v>175695103</v>
      </c>
      <c r="C23" s="10">
        <f>+B23/$E$1</f>
        <v>1354.4806497371139</v>
      </c>
      <c r="J23" t="s">
        <v>33</v>
      </c>
    </row>
    <row r="24" spans="1:10" x14ac:dyDescent="0.25">
      <c r="A24" t="s">
        <v>19</v>
      </c>
      <c r="B24" s="2">
        <f>SUM(B22:B23)</f>
        <v>330535760</v>
      </c>
      <c r="C24" s="10">
        <f>SUM(C22:C23)</f>
        <v>2548.1887845567944</v>
      </c>
    </row>
    <row r="25" spans="1:10" x14ac:dyDescent="0.25">
      <c r="B25" s="2"/>
      <c r="C25" s="10"/>
    </row>
    <row r="26" spans="1:10" x14ac:dyDescent="0.25">
      <c r="A26" t="s">
        <v>20</v>
      </c>
      <c r="B26" s="2">
        <v>70100949</v>
      </c>
      <c r="C26" s="10">
        <f>B26/$E$1</f>
        <v>540.42700864979884</v>
      </c>
      <c r="J26" t="s">
        <v>38</v>
      </c>
    </row>
    <row r="27" spans="1:10" x14ac:dyDescent="0.25">
      <c r="C27" s="10"/>
    </row>
    <row r="28" spans="1:10" ht="15.75" thickBot="1" x14ac:dyDescent="0.3">
      <c r="A28" t="s">
        <v>21</v>
      </c>
      <c r="C28" s="10"/>
    </row>
    <row r="29" spans="1:10" ht="30.75" thickBot="1" x14ac:dyDescent="0.3">
      <c r="A29" s="3" t="s">
        <v>46</v>
      </c>
      <c r="B29" s="13">
        <v>1048.5</v>
      </c>
      <c r="C29" s="10"/>
      <c r="J29" t="s">
        <v>31</v>
      </c>
    </row>
    <row r="30" spans="1:10" x14ac:dyDescent="0.25">
      <c r="C30" s="10"/>
    </row>
    <row r="33" spans="1:10" x14ac:dyDescent="0.25">
      <c r="B33" s="5"/>
      <c r="C33" s="9">
        <v>2020</v>
      </c>
      <c r="D33" s="9">
        <v>2021</v>
      </c>
      <c r="E33" s="9">
        <v>2022</v>
      </c>
      <c r="F33" s="9">
        <v>2023</v>
      </c>
      <c r="G33" s="9">
        <v>2024</v>
      </c>
      <c r="J33" t="s">
        <v>41</v>
      </c>
    </row>
    <row r="34" spans="1:10" x14ac:dyDescent="0.25">
      <c r="A34" t="s">
        <v>22</v>
      </c>
      <c r="B34" s="2"/>
      <c r="C34" s="2">
        <v>124244</v>
      </c>
      <c r="D34" s="2">
        <v>124886</v>
      </c>
      <c r="E34" s="2">
        <v>124940</v>
      </c>
      <c r="F34" s="2">
        <v>127299</v>
      </c>
      <c r="G34" s="2">
        <f>E1</f>
        <v>129714</v>
      </c>
      <c r="J34" t="s">
        <v>26</v>
      </c>
    </row>
    <row r="35" spans="1:10" x14ac:dyDescent="0.25">
      <c r="A35" t="s">
        <v>23</v>
      </c>
      <c r="B35" s="2"/>
      <c r="C35" s="2">
        <v>297902253</v>
      </c>
      <c r="D35" s="2">
        <v>299291358</v>
      </c>
      <c r="E35" s="2">
        <v>352574910</v>
      </c>
      <c r="F35" s="2">
        <v>371474824</v>
      </c>
      <c r="G35" s="2">
        <v>400636709</v>
      </c>
      <c r="J35" t="s">
        <v>39</v>
      </c>
    </row>
    <row r="36" spans="1:10" x14ac:dyDescent="0.25">
      <c r="A36" t="s">
        <v>24</v>
      </c>
      <c r="B36" s="2"/>
      <c r="C36" s="2">
        <v>239148593</v>
      </c>
      <c r="D36" s="2">
        <v>292635271</v>
      </c>
      <c r="E36" s="2">
        <v>265012124</v>
      </c>
      <c r="F36" s="2">
        <v>289516257</v>
      </c>
      <c r="G36" s="2">
        <v>330535760</v>
      </c>
      <c r="J36" t="s">
        <v>40</v>
      </c>
    </row>
    <row r="37" spans="1:10" x14ac:dyDescent="0.25">
      <c r="A37" t="s">
        <v>1</v>
      </c>
      <c r="B37" s="4"/>
      <c r="C37" s="4">
        <v>2397.7199999999998</v>
      </c>
      <c r="D37" s="4">
        <f>D35/D34</f>
        <v>2396.5164870361768</v>
      </c>
      <c r="E37" s="4">
        <v>2821.95</v>
      </c>
      <c r="F37" s="4">
        <f>F35/F34</f>
        <v>2918.1283749283184</v>
      </c>
      <c r="G37" s="4">
        <f>G35/G34</f>
        <v>3088.615793206593</v>
      </c>
      <c r="J37" t="s">
        <v>42</v>
      </c>
    </row>
    <row r="38" spans="1:10" x14ac:dyDescent="0.25">
      <c r="A38" t="s">
        <v>2</v>
      </c>
      <c r="B38" s="4"/>
      <c r="C38" s="4">
        <v>1924.83</v>
      </c>
      <c r="D38" s="4">
        <v>2343.2199999999998</v>
      </c>
      <c r="E38" s="4">
        <v>2121.12</v>
      </c>
      <c r="F38" s="4">
        <f>F36/F34</f>
        <v>2274.3011099851533</v>
      </c>
      <c r="G38" s="4">
        <f>G36/G34</f>
        <v>2548.188784556794</v>
      </c>
      <c r="J38" t="s">
        <v>43</v>
      </c>
    </row>
    <row r="44" spans="1:10" x14ac:dyDescent="0.25">
      <c r="B44" t="e" cm="1">
        <f t="array" aca="1" ref="B44" ca="1">CELL("filename")</f>
        <v>#N/A</v>
      </c>
    </row>
  </sheetData>
  <pageMargins left="0.7" right="0.7" top="0.75" bottom="0.75" header="0.3" footer="0.3"/>
  <pageSetup scale="85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8"/>
  <sheetViews>
    <sheetView tabSelected="1" zoomScaleNormal="100" workbookViewId="0">
      <selection activeCell="D26" sqref="D26"/>
    </sheetView>
  </sheetViews>
  <sheetFormatPr defaultRowHeight="15" x14ac:dyDescent="0.25"/>
  <cols>
    <col min="1" max="1" width="9.42578125" bestFit="1" customWidth="1"/>
    <col min="2" max="2" width="13.85546875" customWidth="1"/>
    <col min="3" max="3" width="17.42578125" customWidth="1"/>
  </cols>
  <sheetData>
    <row r="1" spans="1:3" ht="30" x14ac:dyDescent="0.25">
      <c r="A1" s="1" t="s">
        <v>0</v>
      </c>
      <c r="B1" s="1" t="s">
        <v>1</v>
      </c>
      <c r="C1" s="1" t="s">
        <v>2</v>
      </c>
    </row>
    <row r="2" spans="1:3" ht="15" customHeight="1" x14ac:dyDescent="0.25">
      <c r="A2">
        <v>2018</v>
      </c>
      <c r="B2" s="11">
        <v>2402.236908064031</v>
      </c>
      <c r="C2" s="11">
        <v>1893.7468753133041</v>
      </c>
    </row>
    <row r="3" spans="1:3" x14ac:dyDescent="0.25">
      <c r="A3">
        <v>2019</v>
      </c>
      <c r="B3" s="11">
        <v>2398</v>
      </c>
      <c r="C3" s="11">
        <v>1978</v>
      </c>
    </row>
    <row r="4" spans="1:3" x14ac:dyDescent="0.25">
      <c r="A4">
        <v>2020</v>
      </c>
      <c r="B4" s="11">
        <v>2398</v>
      </c>
      <c r="C4" s="11">
        <v>1925</v>
      </c>
    </row>
    <row r="5" spans="1:3" x14ac:dyDescent="0.25">
      <c r="A5">
        <v>2021</v>
      </c>
      <c r="B5" s="11">
        <v>2396.52</v>
      </c>
      <c r="C5" s="12">
        <v>2343.2199999999998</v>
      </c>
    </row>
    <row r="6" spans="1:3" x14ac:dyDescent="0.25">
      <c r="A6">
        <v>2022</v>
      </c>
      <c r="B6" s="11">
        <v>2821.95</v>
      </c>
      <c r="C6" s="12">
        <v>2121.12</v>
      </c>
    </row>
    <row r="7" spans="1:3" x14ac:dyDescent="0.25">
      <c r="A7">
        <v>2023</v>
      </c>
      <c r="B7" s="11">
        <f>'Rev &amp; Exp Calculation'!F37</f>
        <v>2918.1283749283184</v>
      </c>
      <c r="C7" s="11">
        <f>'Rev &amp; Exp Calculation'!F38</f>
        <v>2274.3011099851533</v>
      </c>
    </row>
    <row r="8" spans="1:3" x14ac:dyDescent="0.25">
      <c r="A8">
        <v>2024</v>
      </c>
      <c r="B8" s="11">
        <f>'Rev &amp; Exp Calculation'!$G$37</f>
        <v>3088.615793206593</v>
      </c>
      <c r="C8" s="11">
        <f>'Rev &amp; Exp Calculation'!$G$38</f>
        <v>2548.188784556794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13"/>
  <sheetViews>
    <sheetView workbookViewId="0">
      <selection activeCell="C34" sqref="C34"/>
    </sheetView>
  </sheetViews>
  <sheetFormatPr defaultRowHeight="15" x14ac:dyDescent="0.25"/>
  <cols>
    <col min="1" max="1" width="9.42578125" bestFit="1" customWidth="1"/>
    <col min="2" max="2" width="11.5703125" customWidth="1"/>
  </cols>
  <sheetData>
    <row r="1" spans="1:9" ht="60" x14ac:dyDescent="0.25">
      <c r="A1" s="1" t="s">
        <v>0</v>
      </c>
      <c r="B1" s="1" t="s">
        <v>25</v>
      </c>
    </row>
    <row r="2" spans="1:9" hidden="1" x14ac:dyDescent="0.25">
      <c r="A2">
        <v>2018</v>
      </c>
      <c r="B2" s="6">
        <v>0.47249999999999998</v>
      </c>
    </row>
    <row r="3" spans="1:9" x14ac:dyDescent="0.25">
      <c r="A3">
        <v>2019</v>
      </c>
      <c r="B3" s="6">
        <v>0.50584099999999999</v>
      </c>
    </row>
    <row r="4" spans="1:9" x14ac:dyDescent="0.25">
      <c r="A4">
        <v>2020</v>
      </c>
      <c r="B4" s="6">
        <v>0.53461800000000004</v>
      </c>
    </row>
    <row r="5" spans="1:9" x14ac:dyDescent="0.25">
      <c r="A5">
        <v>2021</v>
      </c>
      <c r="B5" s="6">
        <v>0.53461800000000004</v>
      </c>
    </row>
    <row r="6" spans="1:9" x14ac:dyDescent="0.25">
      <c r="A6">
        <v>2022</v>
      </c>
      <c r="B6" s="6">
        <v>0.524613</v>
      </c>
    </row>
    <row r="7" spans="1:9" x14ac:dyDescent="0.25">
      <c r="A7">
        <v>2023</v>
      </c>
      <c r="B7" s="6">
        <v>0.51308600000000004</v>
      </c>
    </row>
    <row r="8" spans="1:9" x14ac:dyDescent="0.25">
      <c r="A8">
        <v>2024</v>
      </c>
      <c r="B8" s="6">
        <v>0.51308600000000004</v>
      </c>
    </row>
    <row r="13" spans="1:9" x14ac:dyDescent="0.25">
      <c r="I13" t="s">
        <v>47</v>
      </c>
    </row>
  </sheetData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AE5504A814F04D807313083AC25604" ma:contentTypeVersion="12" ma:contentTypeDescription="Create a new document." ma:contentTypeScope="" ma:versionID="565b1b981c6e473313b4e81def0bbd71">
  <xsd:schema xmlns:xsd="http://www.w3.org/2001/XMLSchema" xmlns:xs="http://www.w3.org/2001/XMLSchema" xmlns:p="http://schemas.microsoft.com/office/2006/metadata/properties" xmlns:ns2="83d56489-a930-4c67-a376-a8a7eb416f16" xmlns:ns3="bf80a19f-bd02-4c0f-b515-5846e911409c" targetNamespace="http://schemas.microsoft.com/office/2006/metadata/properties" ma:root="true" ma:fieldsID="14f761257e84d3b951d61662dbca39b8" ns2:_="" ns3:_="">
    <xsd:import namespace="83d56489-a930-4c67-a376-a8a7eb416f16"/>
    <xsd:import namespace="bf80a19f-bd02-4c0f-b515-5846e9114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56489-a930-4c67-a376-a8a7eb416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0e71602-5a44-40d1-b6b9-3305a7c2c1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0a19f-bd02-4c0f-b515-5846e911409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9b68d7-b34a-4942-92f5-ab44399211d5}" ma:internalName="TaxCatchAll" ma:showField="CatchAllData" ma:web="bf80a19f-bd02-4c0f-b515-5846e9114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d56489-a930-4c67-a376-a8a7eb416f16">
      <Terms xmlns="http://schemas.microsoft.com/office/infopath/2007/PartnerControls"/>
    </lcf76f155ced4ddcb4097134ff3c332f>
    <TaxCatchAll xmlns="bf80a19f-bd02-4c0f-b515-5846e911409c" xsi:nil="true"/>
  </documentManagement>
</p:properties>
</file>

<file path=customXml/itemProps1.xml><?xml version="1.0" encoding="utf-8"?>
<ds:datastoreItem xmlns:ds="http://schemas.openxmlformats.org/officeDocument/2006/customXml" ds:itemID="{A20E5CAA-15AC-4581-8FB5-3D3DC5CAEF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FB7FAB-2F13-41A3-A138-0C5D14147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d56489-a930-4c67-a376-a8a7eb416f16"/>
    <ds:schemaRef ds:uri="bf80a19f-bd02-4c0f-b515-5846e9114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298CEB-A4AA-4F49-A4CD-80CF94E10379}">
  <ds:schemaRefs>
    <ds:schemaRef ds:uri="http://schemas.microsoft.com/office/2006/metadata/properties"/>
    <ds:schemaRef ds:uri="http://schemas.microsoft.com/office/infopath/2007/PartnerControls"/>
    <ds:schemaRef ds:uri="423c2738-0f9f-4a25-b4d6-bb6ebfa1d6c4"/>
    <ds:schemaRef ds:uri="0f9559ae-86a7-459b-82b2-0c0b07575184"/>
    <ds:schemaRef ds:uri="83d56489-a930-4c67-a376-a8a7eb416f16"/>
    <ds:schemaRef ds:uri="bf80a19f-bd02-4c0f-b515-5846e91140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Rev &amp; Exp Calculation</vt:lpstr>
      <vt:lpstr>Rev &amp; Exp Data</vt:lpstr>
      <vt:lpstr>Property Tax Data</vt:lpstr>
      <vt:lpstr>Rev &amp; Exp Chart</vt:lpstr>
      <vt:lpstr>Property Tax Chart</vt:lpstr>
      <vt:lpstr>'Rev &amp; Exp Calculation'!Print_Area</vt:lpstr>
    </vt:vector>
  </TitlesOfParts>
  <Company>Texas Comptroller of Public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Local-A</dc:creator>
  <cp:lastModifiedBy>Teryn McGinness</cp:lastModifiedBy>
  <cp:lastPrinted>2019-04-29T15:18:53Z</cp:lastPrinted>
  <dcterms:created xsi:type="dcterms:W3CDTF">2015-12-14T16:26:35Z</dcterms:created>
  <dcterms:modified xsi:type="dcterms:W3CDTF">2025-03-14T13:47:08Z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0x010100BAAE5504A814F04D807313083AC25604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